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anina\Desktop\ПЛАН 2024\Эффективность\отчет 4 квартал\"/>
    </mc:Choice>
  </mc:AlternateContent>
  <bookViews>
    <workbookView xWindow="0" yWindow="0" windowWidth="28800" windowHeight="9300"/>
  </bookViews>
  <sheets>
    <sheet name="2024" sheetId="1" r:id="rId1"/>
  </sheets>
  <definedNames>
    <definedName name="_xlnm._FilterDatabase" localSheetId="0">'2024'!$A$2:$H$2</definedName>
  </definedNames>
  <calcPr calcId="162913"/>
</workbook>
</file>

<file path=xl/calcChain.xml><?xml version="1.0" encoding="utf-8"?>
<calcChain xmlns="http://schemas.openxmlformats.org/spreadsheetml/2006/main">
  <c r="AG5" i="1" l="1"/>
  <c r="AG4" i="1"/>
  <c r="AA5" i="1"/>
  <c r="AA4" i="1"/>
  <c r="U4" i="1"/>
  <c r="U5" i="1"/>
  <c r="AF4" i="1" l="1"/>
  <c r="Z4" i="1"/>
  <c r="T4" i="1"/>
  <c r="N4" i="1"/>
  <c r="AF5" i="1" l="1"/>
  <c r="Z5" i="1"/>
  <c r="T5" i="1"/>
  <c r="O5" i="1"/>
  <c r="N5" i="1"/>
</calcChain>
</file>

<file path=xl/sharedStrings.xml><?xml version="1.0" encoding="utf-8"?>
<sst xmlns="http://schemas.openxmlformats.org/spreadsheetml/2006/main" count="64" uniqueCount="53">
  <si>
    <t>№ п/п</t>
  </si>
  <si>
    <t>КБК</t>
  </si>
  <si>
    <t>ГРБС</t>
  </si>
  <si>
    <t>Наименование субсидии</t>
  </si>
  <si>
    <t>БА на 2025 год
(по данным МФ из СБР на 01.04.24.),
тыс. руб.</t>
  </si>
  <si>
    <t>БА на 2026 год
(по данным МФ из СБР на 01.04.24.),
тыс. руб.</t>
  </si>
  <si>
    <t>БА на 2024 год
(по данным МФ из СБР на 01.04.24.),
тыс. руб.</t>
  </si>
  <si>
    <t>Предложения по индивидуальным показателям</t>
  </si>
  <si>
    <t>Методика расчета индивидуального показателя</t>
  </si>
  <si>
    <t>Периодичность оценки достижения</t>
  </si>
  <si>
    <t>Источники данных</t>
  </si>
  <si>
    <t>Новые субсидии ("да" -сведения по которым поступили позже 01.02.2024)</t>
  </si>
  <si>
    <t>Ссылка на источник данных</t>
  </si>
  <si>
    <t>Плановый показатель
  (январь 2024)</t>
  </si>
  <si>
    <t>Фактический показатель
(январь 2024)</t>
  </si>
  <si>
    <t>Плановый показатель
  (февраль 2024)</t>
  </si>
  <si>
    <t>Фактический показатель
(февраль 2024)</t>
  </si>
  <si>
    <t>Плановый показатель
  (март 2024)</t>
  </si>
  <si>
    <t>Фактический показатель
(март 2024)</t>
  </si>
  <si>
    <t>Плановый показатель
  (апрель 2024)</t>
  </si>
  <si>
    <t>Фактический показатель
(апрель 2024)</t>
  </si>
  <si>
    <t>Плановый показатель
  (май 2024)</t>
  </si>
  <si>
    <t>Фактический показатель
(май 2024)</t>
  </si>
  <si>
    <t>Плановый показатель
  (июнь 2024)</t>
  </si>
  <si>
    <t>Фактический показатель
(июнь 2024)</t>
  </si>
  <si>
    <t>Плановый показатель
  (июль 2024)</t>
  </si>
  <si>
    <t>Фактический показатель
(июль 2024)</t>
  </si>
  <si>
    <t>Плановый показатель
  (август 2024)</t>
  </si>
  <si>
    <t>Фактический показатель
(август 2024)</t>
  </si>
  <si>
    <t>Плановый показатель
  (сентябрь 2024)</t>
  </si>
  <si>
    <t>Фактический показатель
(сентябрь 2024)</t>
  </si>
  <si>
    <t>Плановый показатель
  (ноябрь 2024)</t>
  </si>
  <si>
    <t>Фактический показатель
(ноябрь 2024)</t>
  </si>
  <si>
    <t>Плановый показатель
  (октябрь 2024)</t>
  </si>
  <si>
    <t>Фактический показатель
(октябрь 2024)</t>
  </si>
  <si>
    <t>Плановый показатель
  (декабрь 2024)</t>
  </si>
  <si>
    <t>Фактический показатель
(декабрь 2024)</t>
  </si>
  <si>
    <t>724 0106 3230364140 632</t>
  </si>
  <si>
    <t>Федеральная служба по финансовому мониторингу</t>
  </si>
  <si>
    <t>Субсидии автономной некоммерческой организации "Международный учебно-методический центр финансового мониторинга"</t>
  </si>
  <si>
    <t>ежеквартальная</t>
  </si>
  <si>
    <t>Доля международных мероприятий в общем количестве обучающих мероприятий по национальным системам ПОД/ФТ (%)</t>
  </si>
  <si>
    <t>mumcfm.ru</t>
  </si>
  <si>
    <t>Приложение № 1</t>
  </si>
  <si>
    <t>mumcfm.ru/documents</t>
  </si>
  <si>
    <t xml:space="preserve">A= B/C *100, где
А – индивидуальный показатель
В – количество государств-членов ЕАГ, получателей технического содействия в соответствии с Показателями МУМЦФМ на 2024 год 
С – общее количество государств-членов ЕАГ </t>
  </si>
  <si>
    <t>1</t>
  </si>
  <si>
    <t xml:space="preserve">A= B/C *100, где
А – индивидуальный показатель
В – количество международных мероприятий  по национальным системам ПОД/ФТ
С – общее количество обучающих мероприятий  по национальным системам ПОД/ФТ </t>
  </si>
  <si>
    <t xml:space="preserve">ежеквартальная                                               </t>
  </si>
  <si>
    <t>Охват государств-членов ЕАГ, получателей технического содействия для повышения эффективности взаимодействия в антиотмывочной сфере (%)</t>
  </si>
  <si>
    <t>Уровень эффективности обеспечения участия Российской Федерации в деятельности по ПОД/ФТ/ФРОМУ с привлечением МУМЦФМ (%)</t>
  </si>
  <si>
    <t>A=(Bфакт/Bплан+Cфакт/Cплан+Dфакт/Dплан+Eфакт/Eплан+Fфакт/Fплан)/5*100%, где
A – индивидуальный показатель, рассчитанный исходя из степени реализации компонентов (перечень и значения приведены в пояснительной записке к Приложению № 1)
B – компонент № 1
C – компонент № 2
D – компонент № 3
E – компонент № 4                                                                                  F – компонент № 5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</si>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</sst>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3" borderId="1" applyNumberFormat="0" applyAlignment="0" applyProtection="0"/>
    <xf numFmtId="0" fontId="4" fillId="9" borderId="2" applyNumberFormat="0" applyAlignment="0" applyProtection="0"/>
    <xf numFmtId="0" fontId="5" fillId="9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4" borderId="7" applyNumberFormat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</cellStyleXfs>
  <cellXfs count="22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9" fillId="0" borderId="0" xfId="0" applyFont="1"/>
    <xf numFmtId="49" fontId="18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18" borderId="0" xfId="0" applyFont="1" applyFill="1"/>
    <xf numFmtId="0" fontId="18" fillId="18" borderId="10" xfId="0" applyFont="1" applyFill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right" shrinkToFi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right" shrinkToFit="1"/>
    </xf>
    <xf numFmtId="0" fontId="20" fillId="0" borderId="0" xfId="0" applyFont="1" applyAlignment="1">
      <alignment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S1" zoomScale="90" zoomScaleNormal="90" workbookViewId="0">
      <selection activeCell="AB16" sqref="AB16"/>
    </sheetView>
  </sheetViews>
  <sheetFormatPr defaultColWidth="25.7109375" defaultRowHeight="12" x14ac:dyDescent="0.2"/>
  <cols>
    <col min="1" max="1" width="4.5703125" style="2" customWidth="1"/>
    <col min="2" max="2" width="9.85546875" style="2" customWidth="1"/>
    <col min="3" max="3" width="13.42578125" style="6" customWidth="1"/>
    <col min="4" max="4" width="24.28515625" style="6" customWidth="1"/>
    <col min="5" max="5" width="13.7109375" style="2" customWidth="1"/>
    <col min="6" max="6" width="15.28515625" style="2" customWidth="1"/>
    <col min="7" max="7" width="16.140625" style="2" customWidth="1"/>
    <col min="8" max="8" width="35.28515625" style="6" customWidth="1"/>
    <col min="9" max="9" width="28.85546875" style="2" customWidth="1"/>
    <col min="10" max="10" width="11.42578125" style="2" customWidth="1"/>
    <col min="11" max="11" width="12.5703125" style="2" customWidth="1"/>
    <col min="12" max="12" width="11.28515625" style="2" customWidth="1"/>
    <col min="13" max="13" width="12.140625" style="2" customWidth="1"/>
    <col min="14" max="14" width="11" style="2" customWidth="1"/>
    <col min="15" max="15" width="12.42578125" style="2" customWidth="1"/>
    <col min="16" max="16" width="11.28515625" style="2" customWidth="1"/>
    <col min="17" max="17" width="12.42578125" style="2" customWidth="1"/>
    <col min="18" max="18" width="11.140625" style="2" customWidth="1"/>
    <col min="19" max="19" width="12.85546875" style="2" customWidth="1"/>
    <col min="20" max="20" width="11.140625" style="2" customWidth="1"/>
    <col min="21" max="21" width="12.28515625" style="2" customWidth="1"/>
    <col min="22" max="22" width="11.42578125" style="2" customWidth="1"/>
    <col min="23" max="23" width="12.85546875" style="2" customWidth="1"/>
    <col min="24" max="24" width="11.5703125" style="2" customWidth="1"/>
    <col min="25" max="25" width="12.5703125" style="2" customWidth="1"/>
    <col min="26" max="26" width="10.85546875" style="2" customWidth="1"/>
    <col min="27" max="27" width="12.28515625" style="2" customWidth="1"/>
    <col min="28" max="28" width="11.85546875" style="2" customWidth="1"/>
    <col min="29" max="30" width="12.42578125" style="2" customWidth="1"/>
    <col min="31" max="31" width="12.140625" style="2" customWidth="1"/>
    <col min="32" max="32" width="11.28515625" style="8" customWidth="1"/>
    <col min="33" max="33" width="12.28515625" style="8" customWidth="1"/>
    <col min="34" max="34" width="48.28515625" style="2" customWidth="1"/>
    <col min="35" max="35" width="18.140625" style="2" customWidth="1"/>
    <col min="36" max="36" width="23.85546875" style="2" customWidth="1"/>
    <col min="37" max="37" width="17.140625" style="2" customWidth="1"/>
    <col min="38" max="16384" width="25.7109375" style="2"/>
  </cols>
  <sheetData>
    <row r="1" spans="1:37" x14ac:dyDescent="0.2">
      <c r="AK1" s="14" t="s">
        <v>43</v>
      </c>
    </row>
    <row r="2" spans="1:37" ht="67.150000000000006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  <c r="G2" s="1" t="s">
        <v>5</v>
      </c>
      <c r="H2" s="1" t="s">
        <v>7</v>
      </c>
      <c r="I2" s="1" t="s">
        <v>9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33</v>
      </c>
      <c r="AC2" s="1" t="s">
        <v>34</v>
      </c>
      <c r="AD2" s="1" t="s">
        <v>31</v>
      </c>
      <c r="AE2" s="1" t="s">
        <v>32</v>
      </c>
      <c r="AF2" s="9" t="s">
        <v>35</v>
      </c>
      <c r="AG2" s="9" t="s">
        <v>36</v>
      </c>
      <c r="AH2" s="1" t="s">
        <v>8</v>
      </c>
      <c r="AI2" s="1" t="s">
        <v>10</v>
      </c>
      <c r="AJ2" s="1" t="s">
        <v>12</v>
      </c>
      <c r="AK2" s="7" t="s">
        <v>11</v>
      </c>
    </row>
    <row r="3" spans="1:37" s="21" customFormat="1" ht="128.25" customHeight="1" x14ac:dyDescent="0.2">
      <c r="A3" s="17" t="s">
        <v>46</v>
      </c>
      <c r="B3" s="18" t="s">
        <v>37</v>
      </c>
      <c r="C3" s="19" t="s">
        <v>38</v>
      </c>
      <c r="D3" s="19" t="s">
        <v>39</v>
      </c>
      <c r="E3" s="20">
        <v>298398.2</v>
      </c>
      <c r="F3" s="20">
        <v>345037.7</v>
      </c>
      <c r="G3" s="20">
        <v>319120.5</v>
      </c>
      <c r="H3" s="15" t="s">
        <v>50</v>
      </c>
      <c r="I3" s="15" t="s">
        <v>40</v>
      </c>
      <c r="J3" s="20"/>
      <c r="K3" s="20"/>
      <c r="L3" s="20"/>
      <c r="M3" s="20"/>
      <c r="N3" s="20">
        <v>100</v>
      </c>
      <c r="O3" s="20">
        <v>100</v>
      </c>
      <c r="P3" s="20"/>
      <c r="Q3" s="20"/>
      <c r="R3" s="20"/>
      <c r="S3" s="20"/>
      <c r="T3" s="20">
        <v>100</v>
      </c>
      <c r="U3" s="20">
        <v>100</v>
      </c>
      <c r="V3" s="20"/>
      <c r="W3" s="20"/>
      <c r="X3" s="20"/>
      <c r="Y3" s="20"/>
      <c r="Z3" s="20">
        <v>100</v>
      </c>
      <c r="AA3" s="20">
        <v>100</v>
      </c>
      <c r="AB3" s="20"/>
      <c r="AC3" s="20"/>
      <c r="AD3" s="20"/>
      <c r="AE3" s="20"/>
      <c r="AF3" s="20">
        <v>100</v>
      </c>
      <c r="AG3" s="20">
        <v>100</v>
      </c>
      <c r="AH3" s="15" t="s">
        <v>51</v>
      </c>
      <c r="AI3" s="16" t="s">
        <v>42</v>
      </c>
      <c r="AJ3" s="16" t="s">
        <v>44</v>
      </c>
      <c r="AK3" s="15"/>
    </row>
    <row r="4" spans="1:37" ht="83.25" customHeight="1" x14ac:dyDescent="0.2">
      <c r="A4" s="1">
        <v>2</v>
      </c>
      <c r="B4" s="10" t="s">
        <v>37</v>
      </c>
      <c r="C4" s="5" t="s">
        <v>38</v>
      </c>
      <c r="D4" s="5" t="s">
        <v>39</v>
      </c>
      <c r="E4" s="11">
        <v>298398.2</v>
      </c>
      <c r="F4" s="11">
        <v>345037.7</v>
      </c>
      <c r="G4" s="11">
        <v>319120.5</v>
      </c>
      <c r="H4" s="13" t="s">
        <v>41</v>
      </c>
      <c r="I4" s="13" t="s">
        <v>40</v>
      </c>
      <c r="J4" s="11"/>
      <c r="K4" s="11"/>
      <c r="L4" s="11"/>
      <c r="M4" s="11"/>
      <c r="N4" s="11">
        <f>17/120*100</f>
        <v>14.166666666666666</v>
      </c>
      <c r="O4" s="11">
        <v>14.2</v>
      </c>
      <c r="P4" s="11"/>
      <c r="Q4" s="11"/>
      <c r="R4" s="11"/>
      <c r="S4" s="11"/>
      <c r="T4" s="11">
        <f>34/120*100</f>
        <v>28.333333333333332</v>
      </c>
      <c r="U4" s="11">
        <f>34/120*100</f>
        <v>28.333333333333332</v>
      </c>
      <c r="V4" s="11"/>
      <c r="W4" s="11"/>
      <c r="X4" s="11"/>
      <c r="Y4" s="11"/>
      <c r="Z4" s="11">
        <f>51/120*100</f>
        <v>42.5</v>
      </c>
      <c r="AA4" s="11">
        <f>51/120*100</f>
        <v>42.5</v>
      </c>
      <c r="AB4" s="11"/>
      <c r="AC4" s="11"/>
      <c r="AD4" s="11"/>
      <c r="AE4" s="11"/>
      <c r="AF4" s="11">
        <f>68/120*100</f>
        <v>56.666666666666664</v>
      </c>
      <c r="AG4" s="11">
        <f>68/120*100</f>
        <v>56.666666666666664</v>
      </c>
      <c r="AH4" s="13" t="s">
        <v>47</v>
      </c>
      <c r="AI4" s="12" t="s">
        <v>42</v>
      </c>
      <c r="AJ4" s="12" t="s">
        <v>44</v>
      </c>
      <c r="AK4" s="4"/>
    </row>
    <row r="5" spans="1:37" ht="88.5" customHeight="1" x14ac:dyDescent="0.2">
      <c r="A5" s="3" t="s">
        <v>52</v>
      </c>
      <c r="B5" s="10" t="s">
        <v>37</v>
      </c>
      <c r="C5" s="5" t="s">
        <v>38</v>
      </c>
      <c r="D5" s="5" t="s">
        <v>39</v>
      </c>
      <c r="E5" s="11">
        <v>298398.2</v>
      </c>
      <c r="F5" s="11">
        <v>345037.7</v>
      </c>
      <c r="G5" s="11">
        <v>319120.5</v>
      </c>
      <c r="H5" s="13" t="s">
        <v>49</v>
      </c>
      <c r="I5" s="4" t="s">
        <v>48</v>
      </c>
      <c r="J5" s="11"/>
      <c r="K5" s="11"/>
      <c r="L5" s="11"/>
      <c r="M5" s="11"/>
      <c r="N5" s="11">
        <f>1/9*100</f>
        <v>11.111111111111111</v>
      </c>
      <c r="O5" s="11">
        <f t="shared" ref="O5" si="0">1/9*100</f>
        <v>11.111111111111111</v>
      </c>
      <c r="P5" s="11"/>
      <c r="Q5" s="11"/>
      <c r="R5" s="11"/>
      <c r="S5" s="11"/>
      <c r="T5" s="11">
        <f>2/9*100</f>
        <v>22.222222222222221</v>
      </c>
      <c r="U5" s="11">
        <f>3/9*100</f>
        <v>33.333333333333329</v>
      </c>
      <c r="V5" s="11"/>
      <c r="W5" s="11"/>
      <c r="X5" s="11"/>
      <c r="Y5" s="11"/>
      <c r="Z5" s="11">
        <f>4/9*100</f>
        <v>44.444444444444443</v>
      </c>
      <c r="AA5" s="11">
        <f>4/9*100</f>
        <v>44.444444444444443</v>
      </c>
      <c r="AB5" s="11"/>
      <c r="AC5" s="11"/>
      <c r="AD5" s="11"/>
      <c r="AE5" s="11"/>
      <c r="AF5" s="11">
        <f>6/9*100</f>
        <v>66.666666666666657</v>
      </c>
      <c r="AG5" s="11">
        <f>6/9*100</f>
        <v>66.666666666666657</v>
      </c>
      <c r="AH5" s="13" t="s">
        <v>45</v>
      </c>
      <c r="AI5" s="12" t="s">
        <v>42</v>
      </c>
      <c r="AJ5" s="12" t="s">
        <v>44</v>
      </c>
      <c r="AK5" s="4"/>
    </row>
    <row r="6" spans="1:37" x14ac:dyDescent="0.2">
      <c r="H6" s="2"/>
    </row>
    <row r="7" spans="1:37" x14ac:dyDescent="0.2">
      <c r="H7" s="2"/>
    </row>
    <row r="8" spans="1:37" x14ac:dyDescent="0.2">
      <c r="H8" s="2"/>
    </row>
    <row r="9" spans="1:37" x14ac:dyDescent="0.2">
      <c r="H9" s="2"/>
    </row>
    <row r="10" spans="1:37" x14ac:dyDescent="0.2">
      <c r="H10" s="2"/>
    </row>
    <row r="11" spans="1:37" x14ac:dyDescent="0.2">
      <c r="H11" s="2"/>
    </row>
    <row r="12" spans="1:37" x14ac:dyDescent="0.2">
      <c r="H12" s="2"/>
    </row>
  </sheetData>
  <autoFilter ref="A2:H2"/>
  <phoneticPr fontId="0" type="noConversion"/>
  <pageMargins left="0.31496062992125984" right="0.31496062992125984" top="0.74803149606299213" bottom="0.74803149606299213" header="0.31496062992125984" footer="0.31496062992125984"/>
  <pageSetup paperSize="8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'2024'!_ФильтрБазыДанных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Петранина Светлана Алексеевна</cp:lastModifiedBy>
  <cp:lastPrinted>2024-05-14T07:19:45Z</cp:lastPrinted>
  <dcterms:created xsi:type="dcterms:W3CDTF">2013-07-21T11:23:26Z</dcterms:created>
  <dcterms:modified xsi:type="dcterms:W3CDTF">2025-01-24T07:59:34Z</dcterms:modified>
</cp:coreProperties>
</file>